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4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</externalReferences>
  <definedNames>
    <definedName name="_xlnm.Print_Area" localSheetId="7">'з початку року'!$A$1:$Q$45</definedName>
  </definedNames>
  <calcPr fullCalcOnLoad="1"/>
</workbook>
</file>

<file path=xl/sharedStrings.xml><?xml version="1.0" encoding="utf-8"?>
<sst xmlns="http://schemas.openxmlformats.org/spreadsheetml/2006/main" count="275" uniqueCount="101">
  <si>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</si>
  <si>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</si>
  <si>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</si>
  <si>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</si>
  <si>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</si>
  <si>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</si>
  <si>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</si>
  <si>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</si>
  <si>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</si>
  <si>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</si>
  <si>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</si>
  <si>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</si>
  <si>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</si>
  <si>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</si>
  <si>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</si>
  <si>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</si>
  <si>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</si>
  <si>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</si>
  <si>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</si>
  <si>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</si>
  <si>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</si>
  <si>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</si>
  <si>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</si>
  <si>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</si>
  <si>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</si>
  <si>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</si>
  <si>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</si>
  <si>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</si>
  <si>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</si>
  <si>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</si>
  <si>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</si>
  <si>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</si>
  <si>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</si>
  <si>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</si>
  <si>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</si>
  <si>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</si>
  <si>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</si>
  <si>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</si>
  <si>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</si>
  <si>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</si>
  <si>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</si>
  <si>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</si>
  <si>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</si>
  <si>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</si>
  <si>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</si>
  <si>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</si>
  <si>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</si>
  <si>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</si>
  <si>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</si>
  <si>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</si>
  <si>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</si>
  <si>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</si>
  <si>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</si>
  <si>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</si>
  <si>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</si>
  <si>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</si>
  <si>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</si>
  <si>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</si>
  <si>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</si>
  <si>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</si>
  <si>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</si>
  <si>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</si>
  <si>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</si>
  <si>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</si>
  <si>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</si>
  <si>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</si>
  <si>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</si>
  <si>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</si>
  <si>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</si>
  <si>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</si>
  <si>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</si>
  <si>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</si>
  <si>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</si>
  <si>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</si>
  <si>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</si>
  <si>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</si>
  <si>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</si>
  <si>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</si>
  <si>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</si>
  <si>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</si>
  <si>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</si>
  <si>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</si>
  <si>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</si>
  <si>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</si>
  <si>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</si>
  <si>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</si>
  <si>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</si>
  <si>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</si>
  <si>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</si>
  <si>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</si>
  <si>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</si>
  <si>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</si>
  <si>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</si>
  <si>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</si>
  <si>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</si>
  <si>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план на січень-липень  2014р.</t>
  </si>
  <si>
    <t>станом на 16.07.2014 р.</t>
  </si>
  <si>
    <r>
      <t xml:space="preserve">станом на 16.07.2014р.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</si>
  <si>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16.07.2014р.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</si>
  <si>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16.07.2014</t>
    </r>
    <r>
      <rPr>
        <sz val="10"/>
        <rFont val="Times New Roman"/>
        <family val="1"/>
      </rPr>
      <t xml:space="preserve"> (тис.грн.)</t>
    </r>
  </si>
  <si>
    <t>Зміни до розпису станом на 16.07.2014р.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</si>
</sst>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0" fontId="7" fillId="0" borderId="33" xfId="0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4252146"/>
        <c:axId val="16942723"/>
      </c:lineChart>
      <c:catAx>
        <c:axId val="242521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42723"/>
        <c:crosses val="autoZero"/>
        <c:auto val="0"/>
        <c:lblOffset val="100"/>
        <c:tickLblSkip val="1"/>
        <c:noMultiLvlLbl val="0"/>
      </c:catAx>
      <c:valAx>
        <c:axId val="16942723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252146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250284"/>
        <c:axId val="29252557"/>
      </c:barChart>
      <c:catAx>
        <c:axId val="325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52557"/>
        <c:crosses val="autoZero"/>
        <c:auto val="1"/>
        <c:lblOffset val="100"/>
        <c:tickLblSkip val="1"/>
        <c:noMultiLvlLbl val="0"/>
      </c:catAx>
      <c:valAx>
        <c:axId val="29252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0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61946422"/>
        <c:axId val="20646887"/>
      </c:barChart>
      <c:catAx>
        <c:axId val="61946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46887"/>
        <c:crosses val="autoZero"/>
        <c:auto val="1"/>
        <c:lblOffset val="100"/>
        <c:tickLblSkip val="1"/>
        <c:noMultiLvlLbl val="0"/>
      </c:catAx>
      <c:valAx>
        <c:axId val="20646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46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8266780"/>
        <c:axId val="30183293"/>
      </c:lineChart>
      <c:catAx>
        <c:axId val="182667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83293"/>
        <c:crosses val="autoZero"/>
        <c:auto val="0"/>
        <c:lblOffset val="100"/>
        <c:tickLblSkip val="1"/>
        <c:noMultiLvlLbl val="0"/>
      </c:catAx>
      <c:valAx>
        <c:axId val="3018329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26678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214182"/>
        <c:axId val="28927639"/>
      </c:lineChart>
      <c:catAx>
        <c:axId val="32141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27639"/>
        <c:crosses val="autoZero"/>
        <c:auto val="0"/>
        <c:lblOffset val="100"/>
        <c:tickLblSkip val="1"/>
        <c:noMultiLvlLbl val="0"/>
      </c:catAx>
      <c:valAx>
        <c:axId val="2892763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1418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9022160"/>
        <c:axId val="61437393"/>
      </c:lineChart>
      <c:catAx>
        <c:axId val="590221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37393"/>
        <c:crosses val="autoZero"/>
        <c:auto val="0"/>
        <c:lblOffset val="100"/>
        <c:tickLblSkip val="1"/>
        <c:noMultiLvlLbl val="0"/>
      </c:catAx>
      <c:valAx>
        <c:axId val="6143739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02216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6065626"/>
        <c:axId val="10372907"/>
      </c:lineChart>
      <c:catAx>
        <c:axId val="160656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72907"/>
        <c:crosses val="autoZero"/>
        <c:auto val="0"/>
        <c:lblOffset val="100"/>
        <c:tickLblSkip val="1"/>
        <c:noMultiLvlLbl val="0"/>
      </c:catAx>
      <c:valAx>
        <c:axId val="1037290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06562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26247300"/>
        <c:axId val="34899109"/>
      </c:lineChart>
      <c:catAx>
        <c:axId val="262473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99109"/>
        <c:crosses val="autoZero"/>
        <c:auto val="0"/>
        <c:lblOffset val="100"/>
        <c:tickLblSkip val="1"/>
        <c:noMultiLvlLbl val="0"/>
      </c:catAx>
      <c:valAx>
        <c:axId val="34899109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24730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липень!$J$4:$J$14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липень!$K$4:$K$26</c:f>
              <c:numCache/>
            </c:numRef>
          </c:val>
          <c:smooth val="1"/>
        </c:ser>
        <c:marker val="1"/>
        <c:axId val="45656526"/>
        <c:axId val="8255551"/>
      </c:lineChart>
      <c:catAx>
        <c:axId val="456565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55551"/>
        <c:crosses val="autoZero"/>
        <c:auto val="0"/>
        <c:lblOffset val="100"/>
        <c:tickLblSkip val="1"/>
        <c:noMultiLvlLbl val="0"/>
      </c:catAx>
      <c:valAx>
        <c:axId val="8255551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65652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16.07.2014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01"/>
          <c:y val="0.1872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7191096"/>
        <c:axId val="64719865"/>
      </c:bar3DChart>
      <c:catAx>
        <c:axId val="7191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4719865"/>
        <c:crosses val="autoZero"/>
        <c:auto val="1"/>
        <c:lblOffset val="100"/>
        <c:tickLblSkip val="1"/>
        <c:noMultiLvlLbl val="0"/>
      </c:catAx>
      <c:valAx>
        <c:axId val="64719865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91096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5607874"/>
        <c:axId val="7817683"/>
      </c:barChart>
      <c:catAx>
        <c:axId val="45607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17683"/>
        <c:crosses val="autoZero"/>
        <c:auto val="1"/>
        <c:lblOffset val="100"/>
        <c:tickLblSkip val="1"/>
        <c:noMultiLvlLbl val="0"/>
      </c:catAx>
      <c:valAx>
        <c:axId val="7817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07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січень-липень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16.07.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280 231,9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251 327,9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січень-липень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-20 968,4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липень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39 521,7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липень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-28 904,0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2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3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4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5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6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62</v>
      </c>
      <c r="O1" s="106"/>
      <c r="P1" s="106"/>
      <c r="Q1" s="106"/>
      <c r="R1" s="106"/>
      <c r="S1" s="123"/>
    </row>
    <row r="2" spans="1:19" ht="16.5" thickBot="1">
      <c r="A2" s="124" t="s">
        <v>63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64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41671</v>
      </c>
      <c r="O29" s="118">
        <f>'[1]січень '!$D$142</f>
        <v>111410.62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41671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67</v>
      </c>
      <c r="O1" s="106"/>
      <c r="P1" s="106"/>
      <c r="Q1" s="106"/>
      <c r="R1" s="106"/>
      <c r="S1" s="123"/>
    </row>
    <row r="2" spans="1:19" ht="16.5" thickBot="1">
      <c r="A2" s="124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41699</v>
      </c>
      <c r="O29" s="118">
        <f>'[1]лютий'!$D$142</f>
        <v>121970.53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41699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74</v>
      </c>
      <c r="O1" s="106"/>
      <c r="P1" s="106"/>
      <c r="Q1" s="106"/>
      <c r="R1" s="106"/>
      <c r="S1" s="123"/>
    </row>
    <row r="2" spans="1:19" ht="16.5" thickBot="1">
      <c r="A2" s="124" t="s">
        <v>75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41730</v>
      </c>
      <c r="O29" s="118">
        <f>'[1]березень'!$D$142</f>
        <v>114985.02570999999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41730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79</v>
      </c>
      <c r="O1" s="106"/>
      <c r="P1" s="106"/>
      <c r="Q1" s="106"/>
      <c r="R1" s="106"/>
      <c r="S1" s="123"/>
    </row>
    <row r="2" spans="1:19" ht="16.5" thickBot="1">
      <c r="A2" s="124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41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 t="s">
        <v>34</v>
      </c>
      <c r="O29" s="117"/>
      <c r="P29" s="117"/>
      <c r="Q29" s="117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7">
        <v>41760</v>
      </c>
      <c r="O30" s="118">
        <f>'[1]квітень'!$D$142</f>
        <v>123251.48</v>
      </c>
      <c r="P30" s="118"/>
      <c r="Q30" s="118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8"/>
      <c r="O31" s="118"/>
      <c r="P31" s="118"/>
      <c r="Q31" s="118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9" t="s">
        <v>56</v>
      </c>
      <c r="P33" s="110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1" t="s">
        <v>57</v>
      </c>
      <c r="P34" s="111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2" t="s">
        <v>60</v>
      </c>
      <c r="P35" s="11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 t="s">
        <v>35</v>
      </c>
      <c r="O38" s="115"/>
      <c r="P38" s="115"/>
      <c r="Q38" s="115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 t="s">
        <v>36</v>
      </c>
      <c r="O39" s="116"/>
      <c r="P39" s="116"/>
      <c r="Q39" s="116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7">
        <v>41760</v>
      </c>
      <c r="O40" s="114">
        <v>0</v>
      </c>
      <c r="P40" s="114"/>
      <c r="Q40" s="11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8"/>
      <c r="O41" s="114"/>
      <c r="P41" s="114"/>
      <c r="Q41" s="11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0" sqref="C20:C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84</v>
      </c>
      <c r="O1" s="106"/>
      <c r="P1" s="106"/>
      <c r="Q1" s="106"/>
      <c r="R1" s="106"/>
      <c r="S1" s="123"/>
    </row>
    <row r="2" spans="1:19" ht="16.5" thickBot="1">
      <c r="A2" s="124" t="s">
        <v>85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45.5</v>
      </c>
      <c r="I22" s="82">
        <f t="shared" si="0"/>
        <v>0.6500000000003894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281.7</v>
      </c>
      <c r="I23" s="43">
        <f t="shared" si="3"/>
        <v>231.99999999999943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41791</v>
      </c>
      <c r="O28" s="118">
        <f>'[1]травень'!$D$142</f>
        <v>118982.48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41791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9" sqref="M3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89</v>
      </c>
      <c r="O1" s="106"/>
      <c r="P1" s="106"/>
      <c r="Q1" s="106"/>
      <c r="R1" s="106"/>
      <c r="S1" s="123"/>
    </row>
    <row r="2" spans="1:19" ht="16.5" thickBot="1">
      <c r="A2" s="124" t="s">
        <v>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9.5</v>
      </c>
      <c r="I22" s="82">
        <f t="shared" si="0"/>
        <v>6.900000000000137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242.29999999999998</v>
      </c>
      <c r="I23" s="43">
        <f t="shared" si="3"/>
        <v>99.40000000000072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41821</v>
      </c>
      <c r="O28" s="118">
        <f>'[1]червень'!$D$143</f>
        <v>117976.29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'[1]червень'!$I$140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41821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46" sqref="P46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92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94</v>
      </c>
      <c r="O1" s="106"/>
      <c r="P1" s="106"/>
      <c r="Q1" s="106"/>
      <c r="R1" s="106"/>
      <c r="S1" s="123"/>
    </row>
    <row r="2" spans="1:19" ht="16.5" thickBot="1">
      <c r="A2" s="124" t="s">
        <v>96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97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AVERAGE(J4:J14)</f>
        <v>1686.68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1686.7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1686.7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1686.7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1686.7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1686.7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25.540000000000006</v>
      </c>
      <c r="J10" s="42">
        <v>1115.74</v>
      </c>
      <c r="K10" s="56">
        <v>1100</v>
      </c>
      <c r="L10" s="4">
        <f t="shared" si="1"/>
        <v>1.0143090909090908</v>
      </c>
      <c r="M10" s="2">
        <v>1686.7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1686.7</v>
      </c>
      <c r="N11" s="47">
        <v>0</v>
      </c>
      <c r="O11" s="48">
        <v>0</v>
      </c>
      <c r="P11" s="49">
        <v>324.7</v>
      </c>
      <c r="Q11" s="49">
        <v>0</v>
      </c>
      <c r="R11" s="46">
        <v>0.56</v>
      </c>
      <c r="S11" s="35">
        <f t="shared" si="2"/>
        <v>325.26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1686.7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1686.7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1686.7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1600</v>
      </c>
      <c r="L15" s="4">
        <f t="shared" si="1"/>
        <v>0</v>
      </c>
      <c r="M15" s="2">
        <v>1686.7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41837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1500</v>
      </c>
      <c r="L16" s="4">
        <f>J15/K16</f>
        <v>0</v>
      </c>
      <c r="M16" s="2">
        <v>1686.7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41838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1500</v>
      </c>
      <c r="L17" s="4">
        <f t="shared" si="1"/>
        <v>0</v>
      </c>
      <c r="M17" s="2">
        <v>1686.7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41841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1800</v>
      </c>
      <c r="L18" s="4">
        <f t="shared" si="1"/>
        <v>0</v>
      </c>
      <c r="M18" s="2">
        <v>1686.7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41842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2760</v>
      </c>
      <c r="L19" s="4">
        <f t="shared" si="1"/>
        <v>0</v>
      </c>
      <c r="M19" s="2">
        <v>1686.7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41843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1200</v>
      </c>
      <c r="L20" s="4">
        <f t="shared" si="1"/>
        <v>0</v>
      </c>
      <c r="M20" s="2">
        <v>1686.7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41844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1500</v>
      </c>
      <c r="L21" s="4">
        <f t="shared" si="1"/>
        <v>0</v>
      </c>
      <c r="M21" s="2">
        <v>1686.7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41845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1400</v>
      </c>
      <c r="L22" s="4">
        <f t="shared" si="1"/>
        <v>0</v>
      </c>
      <c r="M22" s="2">
        <v>1686.7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41848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1100</v>
      </c>
      <c r="L23" s="4">
        <f t="shared" si="1"/>
        <v>0</v>
      </c>
      <c r="M23" s="2">
        <v>1686.7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41849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2500</v>
      </c>
      <c r="L24" s="4">
        <f t="shared" si="1"/>
        <v>0</v>
      </c>
      <c r="M24" s="2">
        <v>1686.7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41850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3480</v>
      </c>
      <c r="L25" s="4">
        <f t="shared" si="1"/>
        <v>0</v>
      </c>
      <c r="M25" s="2">
        <v>1686.7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13">
        <v>41851</v>
      </c>
      <c r="B26" s="42"/>
      <c r="C26" s="81"/>
      <c r="D26" s="7"/>
      <c r="E26" s="7"/>
      <c r="F26" s="7"/>
      <c r="G26" s="7"/>
      <c r="H26" s="7"/>
      <c r="I26" s="82">
        <f t="shared" si="0"/>
        <v>0</v>
      </c>
      <c r="J26" s="42"/>
      <c r="K26" s="42">
        <v>2581.7</v>
      </c>
      <c r="L26" s="4">
        <f t="shared" si="1"/>
        <v>0</v>
      </c>
      <c r="M26" s="2">
        <v>1686.7</v>
      </c>
      <c r="N26" s="47"/>
      <c r="O26" s="53"/>
      <c r="P26" s="54"/>
      <c r="Q26" s="49"/>
      <c r="R26" s="46"/>
      <c r="S26" s="35">
        <f t="shared" si="2"/>
        <v>0</v>
      </c>
    </row>
    <row r="27" spans="1:19" ht="13.5" thickBot="1">
      <c r="A27" s="39" t="s">
        <v>33</v>
      </c>
      <c r="B27" s="43">
        <f aca="true" t="shared" si="3" ref="B27:K27">SUM(B4:B26)</f>
        <v>15772.8</v>
      </c>
      <c r="C27" s="43">
        <f t="shared" si="3"/>
        <v>1388.3</v>
      </c>
      <c r="D27" s="43">
        <f t="shared" si="3"/>
        <v>12.9</v>
      </c>
      <c r="E27" s="14">
        <f t="shared" si="3"/>
        <v>47.8</v>
      </c>
      <c r="F27" s="14">
        <f t="shared" si="3"/>
        <v>470.8</v>
      </c>
      <c r="G27" s="14">
        <f t="shared" si="3"/>
        <v>591.6</v>
      </c>
      <c r="H27" s="14">
        <f t="shared" si="3"/>
        <v>184.1</v>
      </c>
      <c r="I27" s="43">
        <f t="shared" si="3"/>
        <v>85.18000000000009</v>
      </c>
      <c r="J27" s="43">
        <f t="shared" si="3"/>
        <v>18553.48</v>
      </c>
      <c r="K27" s="43">
        <f t="shared" si="3"/>
        <v>39521.7</v>
      </c>
      <c r="L27" s="15">
        <f t="shared" si="1"/>
        <v>0.46945045380132944</v>
      </c>
      <c r="M27" s="2"/>
      <c r="N27" s="93">
        <f>SUM(N4:N26)</f>
        <v>19.7</v>
      </c>
      <c r="O27" s="93">
        <f>SUM(O4:O26)</f>
        <v>19.2</v>
      </c>
      <c r="P27" s="93">
        <f>SUM(P4:P26)</f>
        <v>3303.42</v>
      </c>
      <c r="Q27" s="93">
        <f>SUM(Q4:Q26)</f>
        <v>35.93</v>
      </c>
      <c r="R27" s="93">
        <f>SUM(R4:R26)</f>
        <v>7.389999999999999</v>
      </c>
      <c r="S27" s="93">
        <f>N27+O27+Q27+P27+R27</f>
        <v>3385.64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5" t="s">
        <v>41</v>
      </c>
      <c r="O30" s="115"/>
      <c r="P30" s="115"/>
      <c r="Q30" s="11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 t="s">
        <v>34</v>
      </c>
      <c r="O31" s="117"/>
      <c r="P31" s="117"/>
      <c r="Q31" s="11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07">
        <v>41836</v>
      </c>
      <c r="O32" s="118">
        <v>117273.27044</v>
      </c>
      <c r="P32" s="118"/>
      <c r="Q32" s="11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08"/>
      <c r="O33" s="118"/>
      <c r="P33" s="118"/>
      <c r="Q33" s="11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103448.04847999998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9" t="s">
        <v>56</v>
      </c>
      <c r="P35" s="110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1" t="s">
        <v>57</v>
      </c>
      <c r="P36" s="111"/>
      <c r="Q36" s="83"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12" t="s">
        <v>60</v>
      </c>
      <c r="P37" s="11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5" t="s">
        <v>35</v>
      </c>
      <c r="O40" s="115"/>
      <c r="P40" s="115"/>
      <c r="Q40" s="11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 t="s">
        <v>36</v>
      </c>
      <c r="O41" s="116"/>
      <c r="P41" s="116"/>
      <c r="Q41" s="11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07">
        <v>41836</v>
      </c>
      <c r="O42" s="114">
        <v>0</v>
      </c>
      <c r="P42" s="114"/>
      <c r="Q42" s="11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08"/>
      <c r="O43" s="114"/>
      <c r="P43" s="114"/>
      <c r="Q43" s="11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D53" sqref="D53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98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46" t="s">
        <v>40</v>
      </c>
      <c r="B28" s="132" t="s">
        <v>51</v>
      </c>
      <c r="C28" s="133"/>
      <c r="D28" s="143" t="s">
        <v>28</v>
      </c>
      <c r="E28" s="143"/>
      <c r="F28" s="137" t="s">
        <v>29</v>
      </c>
      <c r="G28" s="148"/>
      <c r="H28" s="144" t="s">
        <v>39</v>
      </c>
      <c r="I28" s="137"/>
      <c r="J28" s="144" t="s">
        <v>50</v>
      </c>
      <c r="K28" s="136"/>
      <c r="L28" s="140" t="s">
        <v>45</v>
      </c>
      <c r="M28" s="141"/>
      <c r="N28" s="142"/>
      <c r="O28" s="134" t="s">
        <v>99</v>
      </c>
      <c r="P28" s="135"/>
    </row>
    <row r="29" spans="1:16" ht="45">
      <c r="A29" s="147"/>
      <c r="B29" s="72" t="s">
        <v>95</v>
      </c>
      <c r="C29" s="28" t="s">
        <v>26</v>
      </c>
      <c r="D29" s="72" t="str">
        <f>B29</f>
        <v>план на січень-липень  2014р.</v>
      </c>
      <c r="E29" s="28" t="str">
        <f>C29</f>
        <v>факт</v>
      </c>
      <c r="F29" s="71" t="str">
        <f>B29</f>
        <v>план на січень-липень  2014р.</v>
      </c>
      <c r="G29" s="95" t="str">
        <f>C29</f>
        <v>факт</v>
      </c>
      <c r="H29" s="72" t="str">
        <f>B29</f>
        <v>план на січень-липень  2014р.</v>
      </c>
      <c r="I29" s="28" t="str">
        <f>C29</f>
        <v>факт</v>
      </c>
      <c r="J29" s="71" t="str">
        <f>B29</f>
        <v>план на січень-липень  2014р.</v>
      </c>
      <c r="K29" s="95" t="str">
        <f>C29</f>
        <v>факт</v>
      </c>
      <c r="L29" s="67" t="str">
        <f>D29</f>
        <v>план на січень-липень  2014р.</v>
      </c>
      <c r="M29" s="28" t="s">
        <v>26</v>
      </c>
      <c r="N29" s="68" t="s">
        <v>27</v>
      </c>
      <c r="O29" s="136"/>
      <c r="P29" s="137"/>
    </row>
    <row r="30" spans="1:16" ht="23.25" customHeight="1" thickBot="1">
      <c r="A30" s="66">
        <f>травень!O38</f>
        <v>0</v>
      </c>
      <c r="B30" s="73">
        <v>182.5</v>
      </c>
      <c r="C30" s="73">
        <v>145.69</v>
      </c>
      <c r="D30" s="74">
        <v>7232.5</v>
      </c>
      <c r="E30" s="74">
        <v>2136.78</v>
      </c>
      <c r="F30" s="75">
        <v>1683</v>
      </c>
      <c r="G30" s="76">
        <v>1678.12</v>
      </c>
      <c r="H30" s="76">
        <v>41312.6</v>
      </c>
      <c r="I30" s="76">
        <v>41357.13</v>
      </c>
      <c r="J30" s="76">
        <v>1052.04</v>
      </c>
      <c r="K30" s="96">
        <v>764.22</v>
      </c>
      <c r="L30" s="97">
        <v>51462.64</v>
      </c>
      <c r="M30" s="77">
        <v>46081.94</v>
      </c>
      <c r="N30" s="78">
        <v>-5380.7</v>
      </c>
      <c r="O30" s="138">
        <v>117273.27044</v>
      </c>
      <c r="P30" s="139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3" t="s">
        <v>47</v>
      </c>
      <c r="P31" s="143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103448.04847999998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221371.1</v>
      </c>
      <c r="C47" s="40">
        <v>198770.9</v>
      </c>
      <c r="F47" s="1" t="s">
        <v>25</v>
      </c>
      <c r="G47" s="8"/>
      <c r="H47" s="14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44861.11</v>
      </c>
      <c r="C48" s="18">
        <v>41221.33</v>
      </c>
      <c r="G48" s="8"/>
      <c r="H48" s="14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1033.6</v>
      </c>
      <c r="C49" s="17">
        <v>330.76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604.5</v>
      </c>
      <c r="C50" s="6">
        <v>463.16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3950.3</v>
      </c>
      <c r="C51" s="17">
        <v>3736.91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4106.5</v>
      </c>
      <c r="C52" s="17">
        <v>4143.34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1800</v>
      </c>
      <c r="C53" s="17">
        <v>1660.3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2504.7999999999665</v>
      </c>
      <c r="C54" s="17">
        <v>1001.2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280231.91</v>
      </c>
      <c r="C55" s="12">
        <v>251327.9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98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99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0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0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0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0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0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0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0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1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2014-07-16T13:51:58Z</dcterms:modified>
  <cp:category/>
  <cp:version/>
  <cp:contentType/>
  <cp:contentStatus/>
</cp:coreProperties>
</file>